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490" windowHeight="6960" activeTab="0"/>
  </bookViews>
  <sheets>
    <sheet name="Calculs" sheetId="1" r:id="rId1"/>
    <sheet name="recap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<sst xmlns="http://schemas.openxmlformats.org/spreadsheetml/2006/main" count="66" uniqueCount="49">
  <si>
    <t>1ère méthode:</t>
  </si>
  <si>
    <t>i</t>
  </si>
  <si>
    <t>r</t>
  </si>
  <si>
    <t>sin i</t>
  </si>
  <si>
    <t>sin r</t>
  </si>
  <si>
    <t>tan i</t>
  </si>
  <si>
    <t>tan r</t>
  </si>
  <si>
    <t>Di</t>
  </si>
  <si>
    <t>Dr</t>
  </si>
  <si>
    <t>n</t>
  </si>
  <si>
    <t xml:space="preserve">   DROITE DE REGRESSION LINEAIRE</t>
  </si>
  <si>
    <t xml:space="preserve">RESULTAT n = </t>
  </si>
  <si>
    <t>2ème méthode:</t>
  </si>
  <si>
    <t>MOYENNE(5)=</t>
  </si>
  <si>
    <t>ECARTYPE(5)=</t>
  </si>
  <si>
    <t>INT.CONF(5)=</t>
  </si>
  <si>
    <t>MOYENNE(4)=</t>
  </si>
  <si>
    <t>ECARTYPE(4)=</t>
  </si>
  <si>
    <t>INT.CONF(4)=</t>
  </si>
  <si>
    <t>3ème méthode:</t>
  </si>
  <si>
    <t>Pente a =</t>
  </si>
  <si>
    <t xml:space="preserve"> = ord.ori b</t>
  </si>
  <si>
    <t>Niveau de confiance : 95% donc  t ~ 2</t>
  </si>
  <si>
    <t>R² =</t>
  </si>
  <si>
    <t>(°)</t>
  </si>
  <si>
    <t>(rad)</t>
  </si>
  <si>
    <t>MOYENNE=</t>
  </si>
  <si>
    <t>ECARTYPE=</t>
  </si>
  <si>
    <t>NB =</t>
  </si>
  <si>
    <t>INCERTITUDE-TYPE =</t>
  </si>
  <si>
    <t xml:space="preserve"> +/-</t>
  </si>
  <si>
    <t xml:space="preserve">RESULTAT   n = </t>
  </si>
  <si>
    <r>
      <t>D</t>
    </r>
    <r>
      <rPr>
        <sz val="10"/>
        <rFont val="Arial"/>
        <family val="0"/>
      </rPr>
      <t>n</t>
    </r>
  </si>
  <si>
    <r>
      <t xml:space="preserve">INCERTITUDE   </t>
    </r>
    <r>
      <rPr>
        <sz val="10"/>
        <rFont val="Symbol"/>
        <family val="1"/>
      </rPr>
      <t>D</t>
    </r>
    <r>
      <rPr>
        <sz val="10"/>
        <rFont val="Arial"/>
        <family val="0"/>
      </rPr>
      <t>n  =</t>
    </r>
  </si>
  <si>
    <t>avec un élargissement t = 2</t>
  </si>
  <si>
    <t>4ème méthode:</t>
  </si>
  <si>
    <r>
      <t>D</t>
    </r>
    <r>
      <rPr>
        <sz val="9"/>
        <rFont val="Arial"/>
        <family val="0"/>
      </rPr>
      <t>n/n % =</t>
    </r>
  </si>
  <si>
    <t>MOYENNE(6)=</t>
  </si>
  <si>
    <t>ECARTYPE(6)=</t>
  </si>
  <si>
    <t>DROITEREG(F7:F13;E7:E13;VRAI;VRAI)</t>
  </si>
  <si>
    <t>DROITEREG(F7:F13;E7:E13;FAUX;VRAI)</t>
  </si>
  <si>
    <t xml:space="preserve">n = Pente a  +/-  t u(a)  </t>
  </si>
  <si>
    <t>u(a) =</t>
  </si>
  <si>
    <t xml:space="preserve"> = u(b)</t>
  </si>
  <si>
    <t>INT.CONF(6)=</t>
  </si>
  <si>
    <t>MESURE UNIQUE B2</t>
  </si>
  <si>
    <t>INTERVALLE.CONFIANCE B3.3</t>
  </si>
  <si>
    <t>PLUSIEURS MESURES B3.1</t>
  </si>
  <si>
    <t>DROITEREG C2</t>
  </si>
</sst>
</file>

<file path=xl/styles.xml><?xml version="1.0" encoding="utf-8"?>
<styleSheet xmlns="http://schemas.openxmlformats.org/spreadsheetml/2006/main">
  <numFmts count="3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"/>
    <numFmt numFmtId="174" formatCode="0.000"/>
    <numFmt numFmtId="175" formatCode="0.0000"/>
    <numFmt numFmtId="176" formatCode="0.0000E+00"/>
    <numFmt numFmtId="177" formatCode="0.00000000000"/>
    <numFmt numFmtId="178" formatCode="0.00000"/>
    <numFmt numFmtId="179" formatCode="0.000000"/>
    <numFmt numFmtId="180" formatCode="0.0000000000000"/>
    <numFmt numFmtId="181" formatCode="0.000000000"/>
    <numFmt numFmtId="182" formatCode="0.0000000000"/>
    <numFmt numFmtId="183" formatCode="0.00000000"/>
    <numFmt numFmtId="184" formatCode="0.00000000000000"/>
    <numFmt numFmtId="185" formatCode="0.000000000000000"/>
    <numFmt numFmtId="186" formatCode="0.000000000000"/>
    <numFmt numFmtId="187" formatCode="0.000E+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sz val="12"/>
      <color indexed="10"/>
      <name val="Arial"/>
      <family val="2"/>
    </font>
    <font>
      <sz val="9"/>
      <name val="Symbol"/>
      <family val="1"/>
    </font>
    <font>
      <sz val="9"/>
      <name val="Arial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5" fontId="0" fillId="0" borderId="1" xfId="0" applyNumberForma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79" fontId="0" fillId="0" borderId="0" xfId="0" applyNumberForma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8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173" fontId="0" fillId="0" borderId="1" xfId="0" applyNumberFormat="1" applyBorder="1" applyAlignment="1">
      <alignment horizontal="center"/>
    </xf>
    <xf numFmtId="0" fontId="0" fillId="0" borderId="3" xfId="0" applyFont="1" applyFill="1" applyBorder="1" applyAlignment="1">
      <alignment horizontal="centerContinuous"/>
    </xf>
    <xf numFmtId="174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175" fontId="0" fillId="0" borderId="8" xfId="0" applyNumberFormat="1" applyFont="1" applyFill="1" applyBorder="1" applyAlignment="1">
      <alignment horizontal="center" vertical="center"/>
    </xf>
    <xf numFmtId="175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175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0" xfId="0" applyFont="1" applyBorder="1" applyAlignment="1">
      <alignment/>
    </xf>
    <xf numFmtId="17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/>
    </xf>
    <xf numFmtId="175" fontId="11" fillId="0" borderId="8" xfId="0" applyNumberFormat="1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175" fontId="11" fillId="0" borderId="11" xfId="0" applyNumberFormat="1" applyFont="1" applyBorder="1" applyAlignment="1">
      <alignment horizontal="center" vertical="center"/>
    </xf>
    <xf numFmtId="174" fontId="11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3" borderId="11" xfId="0" applyFill="1" applyBorder="1" applyAlignment="1">
      <alignment/>
    </xf>
    <xf numFmtId="0" fontId="7" fillId="3" borderId="6" xfId="0" applyFont="1" applyFill="1" applyBorder="1" applyAlignment="1">
      <alignment horizontal="left"/>
    </xf>
    <xf numFmtId="0" fontId="0" fillId="3" borderId="9" xfId="0" applyFill="1" applyBorder="1" applyAlignment="1">
      <alignment horizontal="centerContinuous"/>
    </xf>
    <xf numFmtId="0" fontId="7" fillId="3" borderId="6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174" fontId="13" fillId="3" borderId="9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74" fontId="13" fillId="3" borderId="11" xfId="0" applyNumberFormat="1" applyFont="1" applyFill="1" applyBorder="1" applyAlignment="1">
      <alignment horizontal="center"/>
    </xf>
    <xf numFmtId="175" fontId="13" fillId="3" borderId="11" xfId="0" applyNumberFormat="1" applyFont="1" applyFill="1" applyBorder="1" applyAlignment="1">
      <alignment horizontal="center"/>
    </xf>
    <xf numFmtId="175" fontId="13" fillId="3" borderId="9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7" fillId="3" borderId="9" xfId="0" applyFont="1" applyFill="1" applyBorder="1" applyAlignment="1">
      <alignment horizontal="left"/>
    </xf>
    <xf numFmtId="174" fontId="13" fillId="3" borderId="9" xfId="0" applyNumberFormat="1" applyFont="1" applyFill="1" applyBorder="1" applyAlignment="1">
      <alignment/>
    </xf>
    <xf numFmtId="175" fontId="13" fillId="3" borderId="9" xfId="0" applyNumberFormat="1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centerContinuous"/>
    </xf>
    <xf numFmtId="175" fontId="1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17" xfId="0" applyFont="1" applyFill="1" applyBorder="1" applyAlignment="1">
      <alignment horizontal="centerContinuous"/>
    </xf>
    <xf numFmtId="175" fontId="0" fillId="0" borderId="18" xfId="0" applyNumberFormat="1" applyFont="1" applyFill="1" applyBorder="1" applyAlignment="1">
      <alignment horizontal="centerContinuous"/>
    </xf>
    <xf numFmtId="175" fontId="11" fillId="0" borderId="18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175" fontId="0" fillId="0" borderId="18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Continuous"/>
    </xf>
    <xf numFmtId="2" fontId="16" fillId="0" borderId="20" xfId="0" applyNumberFormat="1" applyFont="1" applyBorder="1" applyAlignment="1">
      <alignment horizontal="center"/>
    </xf>
    <xf numFmtId="175" fontId="0" fillId="0" borderId="2" xfId="0" applyNumberFormat="1" applyFont="1" applyFill="1" applyBorder="1" applyAlignment="1">
      <alignment horizontal="centerContinuous"/>
    </xf>
    <xf numFmtId="175" fontId="11" fillId="0" borderId="2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 r = f(sin i)</a:t>
            </a:r>
          </a:p>
        </c:rich>
      </c:tx>
      <c:layout>
        <c:manualLayout>
          <c:xMode val="factor"/>
          <c:yMode val="factor"/>
          <c:x val="0"/>
          <c:y val="0.04"/>
        </c:manualLayout>
      </c:layout>
      <c:spPr>
        <a:solidFill>
          <a:srgbClr val="FFFFC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00125"/>
          <c:w val="1"/>
          <c:h val="0.9985"/>
        </c:manualLayout>
      </c:layout>
      <c:scatterChart>
        <c:scatterStyle val="lineMarker"/>
        <c:varyColors val="0"/>
        <c:axId val="31828984"/>
        <c:axId val="18025401"/>
      </c:scatterChart>
      <c:valAx>
        <c:axId val="31828984"/>
        <c:scaling>
          <c:orientation val="minMax"/>
        </c:scaling>
        <c:axPos val="b"/>
        <c:delete val="0"/>
        <c:numFmt formatCode="0.00" sourceLinked="0"/>
        <c:majorTickMark val="in"/>
        <c:minorTickMark val="none"/>
        <c:tickLblPos val="nextTo"/>
        <c:crossAx val="18025401"/>
        <c:crosses val="autoZero"/>
        <c:crossBetween val="midCat"/>
        <c:dispUnits/>
      </c:valAx>
      <c:valAx>
        <c:axId val="18025401"/>
        <c:scaling>
          <c:orientation val="minMax"/>
          <c:max val="1.1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crossAx val="318289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68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 r = f(sin i)</a:t>
            </a:r>
          </a:p>
        </c:rich>
      </c:tx>
      <c:layout>
        <c:manualLayout>
          <c:xMode val="factor"/>
          <c:yMode val="factor"/>
          <c:x val="0"/>
          <c:y val="0.04"/>
        </c:manualLayout>
      </c:layout>
      <c:spPr>
        <a:solidFill>
          <a:srgbClr val="FFFFC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00125"/>
          <c:w val="1"/>
          <c:h val="0.9985"/>
        </c:manualLayout>
      </c:layout>
      <c:scatterChart>
        <c:scatterStyle val="lineMarker"/>
        <c:varyColors val="0"/>
        <c:axId val="28010882"/>
        <c:axId val="50771347"/>
      </c:scatterChart>
      <c:valAx>
        <c:axId val="28010882"/>
        <c:scaling>
          <c:orientation val="minMax"/>
        </c:scaling>
        <c:axPos val="b"/>
        <c:delete val="0"/>
        <c:numFmt formatCode="0.00" sourceLinked="0"/>
        <c:majorTickMark val="in"/>
        <c:minorTickMark val="none"/>
        <c:tickLblPos val="nextTo"/>
        <c:crossAx val="50771347"/>
        <c:crosses val="autoZero"/>
        <c:crossBetween val="midCat"/>
        <c:dispUnits/>
      </c:valAx>
      <c:valAx>
        <c:axId val="50771347"/>
        <c:scaling>
          <c:orientation val="minMax"/>
          <c:max val="1.1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crossAx val="280108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6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B2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recap!$B$4:$B$5</c:f>
              <c:numCache/>
            </c:numRef>
          </c:xVal>
          <c:yVal>
            <c:numRef>
              <c:f>recap!$B$6:$B$7</c:f>
              <c:numCache/>
            </c:numRef>
          </c:yVal>
          <c:smooth val="1"/>
        </c:ser>
        <c:ser>
          <c:idx val="1"/>
          <c:order val="1"/>
          <c:tx>
            <c:v>B3.1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recap!$C$4:$C$5</c:f>
              <c:numCache/>
            </c:numRef>
          </c:xVal>
          <c:yVal>
            <c:numRef>
              <c:f>recap!$C$6:$C$7</c:f>
              <c:numCache/>
            </c:numRef>
          </c:yVal>
          <c:smooth val="1"/>
        </c:ser>
        <c:ser>
          <c:idx val="2"/>
          <c:order val="2"/>
          <c:tx>
            <c:v>B3.3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recap!$D$4:$D$5</c:f>
              <c:numCache/>
            </c:numRef>
          </c:xVal>
          <c:yVal>
            <c:numRef>
              <c:f>recap!$D$6:$D$7</c:f>
              <c:numCache/>
            </c:numRef>
          </c:yVal>
          <c:smooth val="1"/>
        </c:ser>
        <c:ser>
          <c:idx val="3"/>
          <c:order val="3"/>
          <c:tx>
            <c:v>C2 y=ax + 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recap!$E$4:$E$5</c:f>
              <c:numCache/>
            </c:numRef>
          </c:xVal>
          <c:yVal>
            <c:numRef>
              <c:f>recap!$E$6:$E$7</c:f>
              <c:numCache/>
            </c:numRef>
          </c:yVal>
          <c:smooth val="1"/>
        </c:ser>
        <c:ser>
          <c:idx val="4"/>
          <c:order val="4"/>
          <c:tx>
            <c:v>C2 y = ax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recap!$F$4:$F$5</c:f>
              <c:numCache/>
            </c:numRef>
          </c:xVal>
          <c:yVal>
            <c:numRef>
              <c:f>recap!$F$6:$F$7</c:f>
              <c:numCache/>
            </c:numRef>
          </c:yVal>
          <c:smooth val="1"/>
        </c:ser>
        <c:ser>
          <c:idx val="5"/>
          <c:order val="5"/>
          <c:tx>
            <c:v>Mini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recap!$J$5:$K$5</c:f>
              <c:numCache/>
            </c:numRef>
          </c:xVal>
          <c:yVal>
            <c:numRef>
              <c:f>(recap!$J$6,recap!$J$6)</c:f>
              <c:numCache/>
            </c:numRef>
          </c:yVal>
          <c:smooth val="1"/>
        </c:ser>
        <c:ser>
          <c:idx val="6"/>
          <c:order val="6"/>
          <c:tx>
            <c:v>Maxi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recap!$J$5:$K$5</c:f>
              <c:numCache/>
            </c:numRef>
          </c:xVal>
          <c:yVal>
            <c:numRef>
              <c:f>(recap!$K$6,recap!$K$6)</c:f>
              <c:numCache/>
            </c:numRef>
          </c:yVal>
          <c:smooth val="1"/>
        </c:ser>
        <c:axId val="54288940"/>
        <c:axId val="18838413"/>
      </c:scatterChart>
      <c:valAx>
        <c:axId val="54288940"/>
        <c:scaling>
          <c:orientation val="minMax"/>
          <c:max val="2.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8838413"/>
        <c:crosses val="autoZero"/>
        <c:crossBetween val="midCat"/>
        <c:dispUnits/>
        <c:majorUnit val="5"/>
      </c:valAx>
      <c:valAx>
        <c:axId val="18838413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crossAx val="542889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0.373</cdr:y>
    </cdr:from>
    <cdr:to>
      <cdr:x>0.206</cdr:x>
      <cdr:y>0.43325</cdr:y>
    </cdr:to>
    <cdr:sp>
      <cdr:nvSpPr>
        <cdr:cNvPr id="1" name="Texte 1"/>
        <cdr:cNvSpPr txBox="1">
          <a:spLocks noChangeArrowheads="1"/>
        </cdr:cNvSpPr>
      </cdr:nvSpPr>
      <cdr:spPr>
        <a:xfrm>
          <a:off x="161925" y="1352550"/>
          <a:ext cx="561975" cy="219075"/>
        </a:xfrm>
        <a:prstGeom prst="rect">
          <a:avLst/>
        </a:prstGeom>
        <a:solidFill>
          <a:srgbClr val="FFFFFF"/>
        </a:solidFill>
        <a:ln w="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y = ,,,,,, x + ,,,,,,,
R² = ,,,,,,,,,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0.25</cdr:y>
    </cdr:from>
    <cdr:to>
      <cdr:x>0.1465</cdr:x>
      <cdr:y>0.30025</cdr:y>
    </cdr:to>
    <cdr:sp>
      <cdr:nvSpPr>
        <cdr:cNvPr id="1" name="Texte 1"/>
        <cdr:cNvSpPr txBox="1">
          <a:spLocks noChangeArrowheads="1"/>
        </cdr:cNvSpPr>
      </cdr:nvSpPr>
      <cdr:spPr>
        <a:xfrm>
          <a:off x="152400" y="1038225"/>
          <a:ext cx="352425" cy="209550"/>
        </a:xfrm>
        <a:prstGeom prst="rect">
          <a:avLst/>
        </a:prstGeom>
        <a:solidFill>
          <a:srgbClr val="FFFFFF"/>
        </a:solidFill>
        <a:ln w="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y = ,,,,,, x 
R² = ,,,,,,,,,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5</xdr:row>
      <xdr:rowOff>114300</xdr:rowOff>
    </xdr:from>
    <xdr:to>
      <xdr:col>18</xdr:col>
      <xdr:colOff>47625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7705725" y="1028700"/>
        <a:ext cx="35337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152400</xdr:colOff>
      <xdr:row>26</xdr:row>
      <xdr:rowOff>171450</xdr:rowOff>
    </xdr:from>
    <xdr:to>
      <xdr:col>18</xdr:col>
      <xdr:colOff>38100</xdr:colOff>
      <xdr:row>49</xdr:row>
      <xdr:rowOff>76200</xdr:rowOff>
    </xdr:to>
    <xdr:graphicFrame>
      <xdr:nvGraphicFramePr>
        <xdr:cNvPr id="2" name="Chart 2"/>
        <xdr:cNvGraphicFramePr/>
      </xdr:nvGraphicFramePr>
      <xdr:xfrm>
        <a:off x="7724775" y="4781550"/>
        <a:ext cx="350520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</xdr:row>
      <xdr:rowOff>0</xdr:rowOff>
    </xdr:from>
    <xdr:to>
      <xdr:col>7</xdr:col>
      <xdr:colOff>752475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504825" y="161925"/>
        <a:ext cx="61531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P00_c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"/>
      <sheetName val="rec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1"/>
  <sheetViews>
    <sheetView tabSelected="1" zoomScale="60" zoomScaleNormal="60" workbookViewId="0" topLeftCell="A2">
      <selection activeCell="D31" sqref="D31"/>
    </sheetView>
  </sheetViews>
  <sheetFormatPr defaultColWidth="11.421875" defaultRowHeight="12.75"/>
  <cols>
    <col min="1" max="1" width="3.00390625" style="0" customWidth="1"/>
    <col min="3" max="3" width="6.57421875" style="0" customWidth="1"/>
    <col min="4" max="4" width="7.57421875" style="0" customWidth="1"/>
    <col min="5" max="5" width="8.57421875" style="0" customWidth="1"/>
    <col min="6" max="6" width="10.421875" style="0" customWidth="1"/>
    <col min="7" max="7" width="9.00390625" style="0" customWidth="1"/>
    <col min="9" max="9" width="8.28125" style="0" customWidth="1"/>
    <col min="10" max="10" width="10.421875" style="0" customWidth="1"/>
    <col min="11" max="11" width="10.57421875" style="0" customWidth="1"/>
    <col min="12" max="13" width="8.140625" style="0" customWidth="1"/>
    <col min="14" max="14" width="5.00390625" style="0" customWidth="1"/>
    <col min="17" max="17" width="15.00390625" style="0" customWidth="1"/>
    <col min="19" max="19" width="3.140625" style="0" customWidth="1"/>
  </cols>
  <sheetData>
    <row r="1" ht="12.75">
      <c r="N1" s="1"/>
    </row>
    <row r="2" spans="2:3" ht="15">
      <c r="B2" s="16" t="s">
        <v>0</v>
      </c>
      <c r="C2" s="17"/>
    </row>
    <row r="3" spans="6:8" ht="15.75">
      <c r="F3" s="12"/>
      <c r="G3" s="8" t="s">
        <v>45</v>
      </c>
      <c r="H3" s="8"/>
    </row>
    <row r="5" spans="3:18" ht="15.75">
      <c r="C5" s="82" t="s">
        <v>1</v>
      </c>
      <c r="D5" s="82" t="s">
        <v>2</v>
      </c>
      <c r="E5" s="82" t="s">
        <v>3</v>
      </c>
      <c r="F5" s="82" t="s">
        <v>4</v>
      </c>
      <c r="G5" s="82" t="s">
        <v>5</v>
      </c>
      <c r="H5" s="82" t="s">
        <v>6</v>
      </c>
      <c r="I5" s="82" t="s">
        <v>7</v>
      </c>
      <c r="J5" s="82" t="s">
        <v>8</v>
      </c>
      <c r="K5" s="82" t="s">
        <v>9</v>
      </c>
      <c r="L5" s="83" t="s">
        <v>32</v>
      </c>
      <c r="O5" s="19"/>
      <c r="P5" s="18"/>
      <c r="Q5" s="18"/>
      <c r="R5" s="18" t="s">
        <v>10</v>
      </c>
    </row>
    <row r="6" spans="3:12" ht="12.75">
      <c r="C6" s="27" t="s">
        <v>24</v>
      </c>
      <c r="D6" s="26" t="s">
        <v>24</v>
      </c>
      <c r="E6" s="27"/>
      <c r="F6" s="27"/>
      <c r="G6" s="27"/>
      <c r="H6" s="27"/>
      <c r="I6" s="27" t="s">
        <v>25</v>
      </c>
      <c r="J6" s="27" t="s">
        <v>25</v>
      </c>
      <c r="K6" s="27"/>
      <c r="L6" s="27"/>
    </row>
    <row r="7" spans="3:12" ht="12.75">
      <c r="C7" s="23">
        <v>0</v>
      </c>
      <c r="D7" s="23">
        <v>0</v>
      </c>
      <c r="E7" s="6">
        <f>SIN(C7*PI()/180)</f>
        <v>0</v>
      </c>
      <c r="F7" s="6">
        <f>SIN(D7*PI()/180)</f>
        <v>0</v>
      </c>
      <c r="G7" s="34">
        <f>TAN(C7*PI()/180)</f>
        <v>0</v>
      </c>
      <c r="H7" s="34">
        <f>TAN(D7*PI()/180)</f>
        <v>0</v>
      </c>
      <c r="I7" s="3">
        <v>0</v>
      </c>
      <c r="J7" s="3">
        <v>0</v>
      </c>
      <c r="K7" s="35" t="e">
        <f>F7/E7</f>
        <v>#DIV/0!</v>
      </c>
      <c r="L7" s="84" t="e">
        <f>K7*SQRT((I7/G7)^2+(J7/H7)^2)</f>
        <v>#DIV/0!</v>
      </c>
    </row>
    <row r="8" spans="3:12" ht="12.75">
      <c r="C8" s="23">
        <v>10</v>
      </c>
      <c r="D8" s="23">
        <v>15.5</v>
      </c>
      <c r="E8" s="6"/>
      <c r="F8" s="6"/>
      <c r="G8" s="34"/>
      <c r="H8" s="34"/>
      <c r="I8" s="3">
        <v>0.02</v>
      </c>
      <c r="J8" s="3">
        <v>0.02</v>
      </c>
      <c r="K8" s="35"/>
      <c r="L8" s="84"/>
    </row>
    <row r="9" spans="3:12" ht="12.75">
      <c r="C9" s="23">
        <v>20</v>
      </c>
      <c r="D9" s="23">
        <v>31</v>
      </c>
      <c r="E9" s="6"/>
      <c r="F9" s="6"/>
      <c r="G9" s="34"/>
      <c r="H9" s="34"/>
      <c r="I9" s="3">
        <v>0.02</v>
      </c>
      <c r="J9" s="3">
        <v>0.02</v>
      </c>
      <c r="K9" s="35"/>
      <c r="L9" s="84"/>
    </row>
    <row r="10" spans="3:12" ht="12.75">
      <c r="C10" s="23">
        <v>30</v>
      </c>
      <c r="D10" s="23">
        <v>49.5</v>
      </c>
      <c r="E10" s="6"/>
      <c r="F10" s="6"/>
      <c r="G10" s="34"/>
      <c r="H10" s="34"/>
      <c r="I10" s="3">
        <v>0.02</v>
      </c>
      <c r="J10" s="3">
        <v>0.02</v>
      </c>
      <c r="K10" s="35"/>
      <c r="L10" s="84"/>
    </row>
    <row r="11" spans="3:12" ht="12.75">
      <c r="C11" s="23">
        <v>35</v>
      </c>
      <c r="D11" s="23">
        <v>60</v>
      </c>
      <c r="E11" s="6"/>
      <c r="F11" s="6"/>
      <c r="G11" s="34"/>
      <c r="H11" s="34"/>
      <c r="I11" s="3">
        <v>0.02</v>
      </c>
      <c r="J11" s="3">
        <v>0.02</v>
      </c>
      <c r="K11" s="35"/>
      <c r="L11" s="84"/>
    </row>
    <row r="12" spans="3:12" ht="12.75">
      <c r="C12" s="37">
        <v>40</v>
      </c>
      <c r="D12" s="37">
        <v>76</v>
      </c>
      <c r="E12" s="6"/>
      <c r="F12" s="6"/>
      <c r="G12" s="34"/>
      <c r="H12" s="34"/>
      <c r="I12" s="38">
        <v>0.02</v>
      </c>
      <c r="J12" s="38">
        <v>0.02</v>
      </c>
      <c r="K12" s="35"/>
      <c r="L12" s="84"/>
    </row>
    <row r="13" spans="3:12" ht="12.75">
      <c r="C13" s="23">
        <v>42</v>
      </c>
      <c r="D13" s="23">
        <v>90</v>
      </c>
      <c r="E13" s="6"/>
      <c r="F13" s="6"/>
      <c r="G13" s="34"/>
      <c r="H13" s="34"/>
      <c r="I13" s="3">
        <v>0.03</v>
      </c>
      <c r="J13" s="3">
        <v>0.03</v>
      </c>
      <c r="K13" s="35"/>
      <c r="L13" s="84"/>
    </row>
    <row r="14" ht="13.5" thickBot="1"/>
    <row r="15" spans="6:10" ht="15.75" thickBot="1">
      <c r="F15" s="50" t="s">
        <v>31</v>
      </c>
      <c r="G15" s="52"/>
      <c r="H15" s="53"/>
      <c r="I15" s="52" t="s">
        <v>30</v>
      </c>
      <c r="J15" s="55"/>
    </row>
    <row r="16" spans="6:9" ht="12.75">
      <c r="F16" s="7"/>
      <c r="G16" s="7"/>
      <c r="H16" s="7"/>
      <c r="I16" s="7"/>
    </row>
    <row r="18" spans="2:3" ht="15">
      <c r="B18" s="16" t="s">
        <v>12</v>
      </c>
      <c r="C18" s="2"/>
    </row>
    <row r="19" spans="6:9" ht="15.75">
      <c r="F19" s="4"/>
      <c r="G19" s="5" t="s">
        <v>47</v>
      </c>
      <c r="H19" s="4"/>
      <c r="I19" s="1"/>
    </row>
    <row r="20" spans="6:9" ht="16.5" thickBot="1">
      <c r="F20" s="4"/>
      <c r="G20" s="5"/>
      <c r="H20" s="4"/>
      <c r="I20" s="1"/>
    </row>
    <row r="21" spans="3:12" ht="18" customHeight="1" thickBot="1">
      <c r="C21" s="28" t="s">
        <v>26</v>
      </c>
      <c r="D21" s="28"/>
      <c r="E21" s="41"/>
      <c r="F21" s="29" t="s">
        <v>27</v>
      </c>
      <c r="G21" s="31" t="e">
        <f>STDEV(K8:K13)</f>
        <v>#DIV/0!</v>
      </c>
      <c r="H21" s="32" t="s">
        <v>28</v>
      </c>
      <c r="I21" s="42"/>
      <c r="J21" s="30" t="s">
        <v>29</v>
      </c>
      <c r="K21" s="39"/>
      <c r="L21" s="43"/>
    </row>
    <row r="22" ht="13.5" thickBot="1">
      <c r="E22" s="2"/>
    </row>
    <row r="23" spans="5:11" ht="13.5" thickBot="1">
      <c r="E23" s="40" t="s">
        <v>33</v>
      </c>
      <c r="F23" s="33"/>
      <c r="G23" s="44"/>
      <c r="I23" s="1" t="s">
        <v>34</v>
      </c>
      <c r="J23" s="19"/>
      <c r="K23" s="19"/>
    </row>
    <row r="24" ht="13.5" thickBot="1">
      <c r="E24" s="2"/>
    </row>
    <row r="25" spans="5:11" ht="15.75" thickBot="1">
      <c r="E25" s="50" t="s">
        <v>31</v>
      </c>
      <c r="F25" s="52"/>
      <c r="G25" s="53"/>
      <c r="H25" s="54" t="s">
        <v>30</v>
      </c>
      <c r="I25" s="55"/>
      <c r="K25" s="2"/>
    </row>
    <row r="26" spans="11:12" ht="12.75">
      <c r="K26" s="2"/>
      <c r="L26" s="2"/>
    </row>
    <row r="27" spans="11:17" ht="15">
      <c r="K27" s="2"/>
      <c r="L27" s="10"/>
      <c r="O27" s="14"/>
      <c r="P27" s="14"/>
      <c r="Q27" s="14"/>
    </row>
    <row r="28" spans="2:12" ht="15">
      <c r="B28" s="16" t="s">
        <v>19</v>
      </c>
      <c r="C28" s="2"/>
      <c r="K28" s="2"/>
      <c r="L28" s="2"/>
    </row>
    <row r="29" spans="6:8" ht="16.5" customHeight="1">
      <c r="F29" s="46" t="s">
        <v>46</v>
      </c>
      <c r="G29" s="46"/>
      <c r="H29" s="46"/>
    </row>
    <row r="30" ht="13.5" thickBot="1"/>
    <row r="31" spans="2:12" ht="12.75">
      <c r="B31" s="72" t="s">
        <v>37</v>
      </c>
      <c r="C31" s="73"/>
      <c r="D31" s="74"/>
      <c r="E31" s="75" t="s">
        <v>38</v>
      </c>
      <c r="F31" s="76"/>
      <c r="G31" s="74"/>
      <c r="H31" s="77" t="s">
        <v>44</v>
      </c>
      <c r="I31" s="77"/>
      <c r="J31" s="74"/>
      <c r="K31" s="85"/>
      <c r="L31" s="86"/>
    </row>
    <row r="32" spans="2:12" ht="12.75">
      <c r="B32" s="78" t="s">
        <v>13</v>
      </c>
      <c r="C32" s="67"/>
      <c r="D32" s="68"/>
      <c r="E32" s="69" t="s">
        <v>14</v>
      </c>
      <c r="F32" s="69"/>
      <c r="G32" s="68"/>
      <c r="H32" s="70" t="s">
        <v>15</v>
      </c>
      <c r="I32" s="70"/>
      <c r="J32" s="68"/>
      <c r="K32" s="71" t="s">
        <v>36</v>
      </c>
      <c r="L32" s="79"/>
    </row>
    <row r="33" spans="2:12" ht="13.5" thickBot="1">
      <c r="B33" s="24" t="s">
        <v>16</v>
      </c>
      <c r="C33" s="80"/>
      <c r="D33" s="81"/>
      <c r="E33" s="22" t="s">
        <v>17</v>
      </c>
      <c r="F33" s="22"/>
      <c r="G33" s="81"/>
      <c r="H33" s="21" t="s">
        <v>18</v>
      </c>
      <c r="I33" s="21"/>
      <c r="J33" s="81"/>
      <c r="K33" s="87"/>
      <c r="L33" s="88"/>
    </row>
    <row r="34" ht="13.5" thickBot="1"/>
    <row r="35" spans="5:9" ht="15.75" thickBot="1">
      <c r="E35" s="50" t="s">
        <v>31</v>
      </c>
      <c r="F35" s="52"/>
      <c r="G35" s="66"/>
      <c r="H35" s="54" t="s">
        <v>30</v>
      </c>
      <c r="I35" s="56"/>
    </row>
    <row r="37" ht="15">
      <c r="B37" s="16" t="s">
        <v>35</v>
      </c>
    </row>
    <row r="38" spans="5:6" ht="15.75">
      <c r="E38" s="20" t="s">
        <v>48</v>
      </c>
      <c r="F38" s="45"/>
    </row>
    <row r="39" spans="4:9" ht="15.75" thickBot="1">
      <c r="D39" t="s">
        <v>39</v>
      </c>
      <c r="G39" s="11"/>
      <c r="H39" s="2"/>
      <c r="I39" s="2"/>
    </row>
    <row r="40" spans="8:13" ht="15.75" thickBot="1">
      <c r="H40" s="2"/>
      <c r="I40" s="48"/>
      <c r="J40" s="64" t="s">
        <v>41</v>
      </c>
      <c r="K40" s="49"/>
      <c r="L40" s="49"/>
      <c r="M40" s="47"/>
    </row>
    <row r="41" spans="4:12" ht="14.25">
      <c r="D41" s="13" t="s">
        <v>20</v>
      </c>
      <c r="E41" s="58"/>
      <c r="F41" s="59"/>
      <c r="G41" s="9" t="s">
        <v>21</v>
      </c>
      <c r="H41" s="2"/>
      <c r="I41" s="9" t="s">
        <v>22</v>
      </c>
      <c r="J41" s="9"/>
      <c r="K41" s="9"/>
      <c r="L41" s="9"/>
    </row>
    <row r="42" spans="4:13" ht="15.75" thickBot="1">
      <c r="D42" s="13" t="s">
        <v>42</v>
      </c>
      <c r="E42" s="60"/>
      <c r="F42" s="36"/>
      <c r="G42" s="9" t="s">
        <v>43</v>
      </c>
      <c r="I42" s="15"/>
      <c r="J42" s="15"/>
      <c r="K42" s="15"/>
      <c r="L42" s="15"/>
      <c r="M42" s="15"/>
    </row>
    <row r="43" spans="4:16" ht="15.75" thickBot="1">
      <c r="D43" s="13" t="s">
        <v>23</v>
      </c>
      <c r="E43" s="61"/>
      <c r="F43" s="62"/>
      <c r="I43" s="50" t="s">
        <v>11</v>
      </c>
      <c r="J43" s="51"/>
      <c r="K43" s="65"/>
      <c r="L43" s="51" t="s">
        <v>30</v>
      </c>
      <c r="M43" s="55"/>
      <c r="P43" s="15"/>
    </row>
    <row r="46" spans="5:6" ht="15.75">
      <c r="E46" s="20" t="s">
        <v>48</v>
      </c>
      <c r="F46" s="45"/>
    </row>
    <row r="47" spans="4:8" ht="15.75" thickBot="1">
      <c r="D47" t="s">
        <v>40</v>
      </c>
      <c r="G47" s="11"/>
      <c r="H47" s="2"/>
    </row>
    <row r="48" spans="8:13" ht="15.75" thickBot="1">
      <c r="H48" s="2"/>
      <c r="I48" s="48"/>
      <c r="J48" s="64" t="s">
        <v>41</v>
      </c>
      <c r="K48" s="49"/>
      <c r="L48" s="49"/>
      <c r="M48" s="47"/>
    </row>
    <row r="49" spans="4:12" ht="14.25">
      <c r="D49" s="13" t="s">
        <v>20</v>
      </c>
      <c r="E49" s="58"/>
      <c r="F49" s="63"/>
      <c r="G49" s="9" t="s">
        <v>21</v>
      </c>
      <c r="H49" s="2"/>
      <c r="I49" s="9" t="s">
        <v>22</v>
      </c>
      <c r="J49" s="9"/>
      <c r="K49" s="9"/>
      <c r="L49" s="9"/>
    </row>
    <row r="50" spans="4:13" ht="15.75" thickBot="1">
      <c r="D50" s="13" t="s">
        <v>42</v>
      </c>
      <c r="E50" s="60"/>
      <c r="F50" s="36"/>
      <c r="G50" s="9" t="s">
        <v>43</v>
      </c>
      <c r="I50" s="15"/>
      <c r="J50" s="15"/>
      <c r="K50" s="15"/>
      <c r="L50" s="15"/>
      <c r="M50" s="15"/>
    </row>
    <row r="51" spans="4:13" ht="15.75" thickBot="1">
      <c r="D51" s="13" t="s">
        <v>23</v>
      </c>
      <c r="E51" s="61"/>
      <c r="F51" s="62"/>
      <c r="I51" s="50" t="s">
        <v>11</v>
      </c>
      <c r="J51" s="51"/>
      <c r="K51" s="57"/>
      <c r="L51" s="51" t="s">
        <v>30</v>
      </c>
      <c r="M51" s="56"/>
    </row>
  </sheetData>
  <mergeCells count="2">
    <mergeCell ref="K31:L31"/>
    <mergeCell ref="K33:L3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&amp;L&amp;"Arial,Italique"Tp00_Incert.doc&amp;C&amp;"Arial,Gras"&amp;12TRAITEMENT DES DONNEES
PAR EXCEL&amp;R&amp;"Arial,Italique"&amp;11TP MO N°00&amp;"Arial,Normal"&amp;10
</oddHeader>
    <oddFooter>&amp;L&amp;"Arial,Italique"&amp;F&amp;R&amp;"Arial,Italique"&amp;D&amp;"Arial,Normal"
&amp;"Arial,Gras Italique"&amp;11TP MO N° 00  Page 4/4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7"/>
  <sheetViews>
    <sheetView workbookViewId="0" topLeftCell="A1">
      <selection activeCell="J24" sqref="J24"/>
    </sheetView>
  </sheetViews>
  <sheetFormatPr defaultColWidth="11.421875" defaultRowHeight="12.75"/>
  <cols>
    <col min="2" max="5" width="13.57421875" style="0" bestFit="1" customWidth="1"/>
  </cols>
  <sheetData>
    <row r="3" spans="2:6" ht="12.75">
      <c r="B3" s="25">
        <f>2*Calculs!J15</f>
        <v>0</v>
      </c>
      <c r="C3" s="25">
        <f>2*Calculs!I25</f>
        <v>0</v>
      </c>
      <c r="D3" s="25">
        <f>2*Calculs!I35</f>
        <v>0</v>
      </c>
      <c r="E3" s="25">
        <f>2*Calculs!M43</f>
        <v>0</v>
      </c>
      <c r="F3" s="25">
        <f>2*Calculs!M51</f>
        <v>0</v>
      </c>
    </row>
    <row r="4" spans="2:6" ht="12.75">
      <c r="B4">
        <v>0.3</v>
      </c>
      <c r="C4">
        <v>0.8</v>
      </c>
      <c r="D4">
        <v>1.3</v>
      </c>
      <c r="E4">
        <v>1.8</v>
      </c>
      <c r="F4">
        <v>2.3</v>
      </c>
    </row>
    <row r="5" spans="2:11" ht="12.75">
      <c r="B5">
        <v>0.3</v>
      </c>
      <c r="C5">
        <v>0.8</v>
      </c>
      <c r="D5">
        <v>1.3</v>
      </c>
      <c r="E5">
        <v>1.8</v>
      </c>
      <c r="F5">
        <v>2.3</v>
      </c>
      <c r="J5">
        <v>0</v>
      </c>
      <c r="K5">
        <v>2.8</v>
      </c>
    </row>
    <row r="6" spans="2:11" ht="12.75">
      <c r="B6" s="25">
        <f>Calculs!H15-Calculs!J15</f>
        <v>0</v>
      </c>
      <c r="C6" s="25">
        <f>Calculs!G25-Calculs!I25</f>
        <v>0</v>
      </c>
      <c r="D6" s="25">
        <f>Calculs!D32-Calculs!J32</f>
        <v>0</v>
      </c>
      <c r="E6" s="25">
        <f>Calculs!K43-Calculs!M43</f>
        <v>0</v>
      </c>
      <c r="F6" s="25">
        <f>Calculs!K51-Calculs!M51</f>
        <v>0</v>
      </c>
      <c r="J6" s="25">
        <f>MAX(B6:F6)</f>
        <v>0</v>
      </c>
      <c r="K6" s="25">
        <f>MIN(B7:F7)</f>
        <v>0</v>
      </c>
    </row>
    <row r="7" spans="2:6" ht="12.75">
      <c r="B7" s="25">
        <f>Calculs!H15+Calculs!J15</f>
        <v>0</v>
      </c>
      <c r="C7" s="25">
        <f>Calculs!G25+Calculs!I25</f>
        <v>0</v>
      </c>
      <c r="D7" s="25">
        <f>Calculs!D32+Calculs!J32</f>
        <v>0</v>
      </c>
      <c r="E7" s="25">
        <f>Calculs!K43+Calculs!M43</f>
        <v>0</v>
      </c>
      <c r="F7" s="25">
        <f>Calculs!K51+Calculs!M51</f>
        <v>0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JEHIN François</dc:creator>
  <cp:keywords/>
  <dc:description/>
  <cp:lastModifiedBy>A</cp:lastModifiedBy>
  <cp:lastPrinted>2002-09-07T14:50:32Z</cp:lastPrinted>
  <dcterms:created xsi:type="dcterms:W3CDTF">1997-09-01T04:41:11Z</dcterms:created>
  <dcterms:modified xsi:type="dcterms:W3CDTF">2009-09-02T14:04:53Z</dcterms:modified>
  <cp:category/>
  <cp:version/>
  <cp:contentType/>
  <cp:contentStatus/>
</cp:coreProperties>
</file>